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45" windowWidth="19815" windowHeight="766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K58" i="1"/>
  <c r="J58"/>
  <c r="I58"/>
  <c r="H58"/>
  <c r="G58"/>
  <c r="F58"/>
  <c r="E58"/>
  <c r="D58"/>
  <c r="C58"/>
  <c r="L57"/>
  <c r="L58" s="1"/>
  <c r="L56"/>
  <c r="K55"/>
  <c r="J55"/>
  <c r="I55"/>
  <c r="H55"/>
  <c r="G55"/>
  <c r="F55"/>
  <c r="E55"/>
  <c r="D55"/>
  <c r="C55"/>
  <c r="L54"/>
  <c r="L55" s="1"/>
  <c r="L53"/>
  <c r="K51"/>
  <c r="K52" s="1"/>
  <c r="J51"/>
  <c r="J52" s="1"/>
  <c r="I51"/>
  <c r="I52" s="1"/>
  <c r="H51"/>
  <c r="H52" s="1"/>
  <c r="G51"/>
  <c r="G52" s="1"/>
  <c r="F51"/>
  <c r="F52" s="1"/>
  <c r="E51"/>
  <c r="E52" s="1"/>
  <c r="D51"/>
  <c r="D52" s="1"/>
  <c r="C51"/>
  <c r="C52" s="1"/>
  <c r="K50"/>
  <c r="J50"/>
  <c r="I50"/>
  <c r="H50"/>
  <c r="G50"/>
  <c r="F50"/>
  <c r="E50"/>
  <c r="D50"/>
  <c r="C50"/>
  <c r="K49"/>
  <c r="J49"/>
  <c r="I49"/>
  <c r="H49"/>
  <c r="G49"/>
  <c r="F49"/>
  <c r="E49"/>
  <c r="D49"/>
  <c r="C49"/>
  <c r="L48"/>
  <c r="L49" s="1"/>
  <c r="L47"/>
  <c r="K46"/>
  <c r="J46"/>
  <c r="I46"/>
  <c r="H46"/>
  <c r="G46"/>
  <c r="F46"/>
  <c r="E46"/>
  <c r="D46"/>
  <c r="C46"/>
  <c r="L45"/>
  <c r="L51" s="1"/>
  <c r="L44"/>
  <c r="L50" s="1"/>
  <c r="K42"/>
  <c r="K43" s="1"/>
  <c r="J42"/>
  <c r="J43" s="1"/>
  <c r="I42"/>
  <c r="I43" s="1"/>
  <c r="H42"/>
  <c r="H43" s="1"/>
  <c r="G42"/>
  <c r="G43" s="1"/>
  <c r="F42"/>
  <c r="F43" s="1"/>
  <c r="E42"/>
  <c r="E43" s="1"/>
  <c r="D42"/>
  <c r="D43" s="1"/>
  <c r="C42"/>
  <c r="L42" s="1"/>
  <c r="K41"/>
  <c r="J41"/>
  <c r="I41"/>
  <c r="H41"/>
  <c r="G41"/>
  <c r="F41"/>
  <c r="E41"/>
  <c r="D41"/>
  <c r="C41"/>
  <c r="K40"/>
  <c r="J40"/>
  <c r="I40"/>
  <c r="H40"/>
  <c r="G40"/>
  <c r="F40"/>
  <c r="E40"/>
  <c r="D40"/>
  <c r="L39"/>
  <c r="L40" s="1"/>
  <c r="L38"/>
  <c r="K37"/>
  <c r="J37"/>
  <c r="I37"/>
  <c r="H37"/>
  <c r="G37"/>
  <c r="F37"/>
  <c r="E37"/>
  <c r="D37"/>
  <c r="C37"/>
  <c r="L36"/>
  <c r="L37" s="1"/>
  <c r="L35"/>
  <c r="L41" s="1"/>
  <c r="J34"/>
  <c r="H34"/>
  <c r="F34"/>
  <c r="E34"/>
  <c r="D34"/>
  <c r="C34"/>
  <c r="L33"/>
  <c r="L32"/>
  <c r="L34" s="1"/>
  <c r="K30"/>
  <c r="K31" s="1"/>
  <c r="J30"/>
  <c r="J31" s="1"/>
  <c r="I30"/>
  <c r="I31" s="1"/>
  <c r="H30"/>
  <c r="H31" s="1"/>
  <c r="G30"/>
  <c r="G31" s="1"/>
  <c r="F30"/>
  <c r="F31" s="1"/>
  <c r="E30"/>
  <c r="E31" s="1"/>
  <c r="D30"/>
  <c r="D31" s="1"/>
  <c r="C30"/>
  <c r="C31" s="1"/>
  <c r="K29"/>
  <c r="J29"/>
  <c r="I29"/>
  <c r="H29"/>
  <c r="G29"/>
  <c r="F29"/>
  <c r="E29"/>
  <c r="D29"/>
  <c r="C29"/>
  <c r="K28"/>
  <c r="J28"/>
  <c r="I28"/>
  <c r="H28"/>
  <c r="G28"/>
  <c r="F28"/>
  <c r="E28"/>
  <c r="D28"/>
  <c r="C28"/>
  <c r="L27"/>
  <c r="L28" s="1"/>
  <c r="L26"/>
  <c r="K25"/>
  <c r="J25"/>
  <c r="I25"/>
  <c r="H25"/>
  <c r="G25"/>
  <c r="F25"/>
  <c r="E25"/>
  <c r="D25"/>
  <c r="C25"/>
  <c r="L24"/>
  <c r="L30" s="1"/>
  <c r="L31" s="1"/>
  <c r="L23"/>
  <c r="L29" s="1"/>
  <c r="K18"/>
  <c r="K21" s="1"/>
  <c r="J18"/>
  <c r="J21" s="1"/>
  <c r="I18"/>
  <c r="I21" s="1"/>
  <c r="H18"/>
  <c r="H21" s="1"/>
  <c r="G18"/>
  <c r="G21" s="1"/>
  <c r="F18"/>
  <c r="F21" s="1"/>
  <c r="E18"/>
  <c r="E21" s="1"/>
  <c r="D18"/>
  <c r="D21" s="1"/>
  <c r="C18"/>
  <c r="C21" s="1"/>
  <c r="K17"/>
  <c r="K59" s="1"/>
  <c r="J17"/>
  <c r="J59" s="1"/>
  <c r="I17"/>
  <c r="I59" s="1"/>
  <c r="H17"/>
  <c r="H59" s="1"/>
  <c r="G17"/>
  <c r="G59" s="1"/>
  <c r="F17"/>
  <c r="F59" s="1"/>
  <c r="E17"/>
  <c r="E59" s="1"/>
  <c r="D17"/>
  <c r="D59" s="1"/>
  <c r="C17"/>
  <c r="C59" s="1"/>
  <c r="K16"/>
  <c r="J16"/>
  <c r="I16"/>
  <c r="H16"/>
  <c r="G16"/>
  <c r="L15"/>
  <c r="L16" s="1"/>
  <c r="L14"/>
  <c r="K13"/>
  <c r="J13"/>
  <c r="I13"/>
  <c r="H13"/>
  <c r="G13"/>
  <c r="L12"/>
  <c r="L13" s="1"/>
  <c r="L11"/>
  <c r="F10"/>
  <c r="E10"/>
  <c r="D10"/>
  <c r="C10"/>
  <c r="L9"/>
  <c r="L18" s="1"/>
  <c r="L19" s="1"/>
  <c r="L8"/>
  <c r="L17" s="1"/>
  <c r="L59" s="1"/>
  <c r="F7"/>
  <c r="E7"/>
  <c r="D7"/>
  <c r="C7"/>
  <c r="L6"/>
  <c r="L5"/>
  <c r="L20" s="1"/>
  <c r="L21" l="1"/>
  <c r="L22" s="1"/>
  <c r="E22"/>
  <c r="L60"/>
  <c r="L61" s="1"/>
  <c r="H22"/>
  <c r="L52"/>
  <c r="G22"/>
  <c r="J22"/>
  <c r="L43"/>
  <c r="L7"/>
  <c r="L10"/>
  <c r="F19"/>
  <c r="J19"/>
  <c r="D20"/>
  <c r="D60" s="1"/>
  <c r="D61" s="1"/>
  <c r="H20"/>
  <c r="H60" s="1"/>
  <c r="H61" s="1"/>
  <c r="L25"/>
  <c r="L46"/>
  <c r="E19"/>
  <c r="I19"/>
  <c r="C20"/>
  <c r="C60" s="1"/>
  <c r="C61" s="1"/>
  <c r="G20"/>
  <c r="G60" s="1"/>
  <c r="G61" s="1"/>
  <c r="K20"/>
  <c r="K60" s="1"/>
  <c r="K61" s="1"/>
  <c r="C43"/>
  <c r="D19"/>
  <c r="H19"/>
  <c r="F20"/>
  <c r="F60" s="1"/>
  <c r="F61" s="1"/>
  <c r="J20"/>
  <c r="J60" s="1"/>
  <c r="J61" s="1"/>
  <c r="C19"/>
  <c r="G19"/>
  <c r="K19"/>
  <c r="E20"/>
  <c r="E60" s="1"/>
  <c r="E61" s="1"/>
  <c r="I20"/>
  <c r="I60" s="1"/>
  <c r="I61" s="1"/>
  <c r="C22" l="1"/>
  <c r="D22"/>
  <c r="F22"/>
  <c r="I22"/>
  <c r="K22"/>
</calcChain>
</file>

<file path=xl/sharedStrings.xml><?xml version="1.0" encoding="utf-8"?>
<sst xmlns="http://schemas.openxmlformats.org/spreadsheetml/2006/main" count="103" uniqueCount="40">
  <si>
    <t xml:space="preserve">AGRICULTURE DEPARTMENT: MANIPUR </t>
  </si>
  <si>
    <t xml:space="preserve">AREA, PRODUCTION &amp; YIELD FOR THE YEAR 2014-15 </t>
  </si>
  <si>
    <t>A = Area in 000 ha.  P = Production in 000 Mt, Y=Yield in MT/ha</t>
  </si>
  <si>
    <t>District</t>
  </si>
  <si>
    <t>Imphal East</t>
  </si>
  <si>
    <t>Imphal West</t>
  </si>
  <si>
    <t>Thoubal</t>
  </si>
  <si>
    <t>Bishnupur</t>
  </si>
  <si>
    <t>Chandel</t>
  </si>
  <si>
    <t>Churachandpur</t>
  </si>
  <si>
    <t>Tamenglong</t>
  </si>
  <si>
    <t>Senapati</t>
  </si>
  <si>
    <t>Ukhrul</t>
  </si>
  <si>
    <t>Total State</t>
  </si>
  <si>
    <t xml:space="preserve">Pre Kharif paddy             </t>
  </si>
  <si>
    <t>A</t>
  </si>
  <si>
    <t>P</t>
  </si>
  <si>
    <t>Y</t>
  </si>
  <si>
    <t xml:space="preserve">H.Y.V                              </t>
  </si>
  <si>
    <t xml:space="preserve">                                       </t>
  </si>
  <si>
    <t xml:space="preserve">Jhum                               </t>
  </si>
  <si>
    <t xml:space="preserve">Terrace                          </t>
  </si>
  <si>
    <t xml:space="preserve">Total Main Paddy            </t>
  </si>
  <si>
    <t xml:space="preserve">Total paddy                    </t>
  </si>
  <si>
    <t xml:space="preserve"> Kharif Maize                  </t>
  </si>
  <si>
    <t xml:space="preserve">Rabi Maize                    </t>
  </si>
  <si>
    <t xml:space="preserve">Total Maize                    </t>
  </si>
  <si>
    <t xml:space="preserve">Wheat                             </t>
  </si>
  <si>
    <t xml:space="preserve">Pulses kharif                    </t>
  </si>
  <si>
    <t xml:space="preserve">Pulses Rabi                    </t>
  </si>
  <si>
    <t xml:space="preserve">TotalPulses                     </t>
  </si>
  <si>
    <t xml:space="preserve">Oilseed Kharif                 </t>
  </si>
  <si>
    <t xml:space="preserve">Oilseed Rabi                   </t>
  </si>
  <si>
    <t xml:space="preserve">Total Oilseed                   </t>
  </si>
  <si>
    <t xml:space="preserve">                                      </t>
  </si>
  <si>
    <t xml:space="preserve">Sugarcane                      </t>
  </si>
  <si>
    <t xml:space="preserve">Potato                              </t>
  </si>
  <si>
    <t>Net Area</t>
  </si>
  <si>
    <t>Gross Area</t>
  </si>
  <si>
    <t>Croping Intensity(%)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</si>
</sst>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1"/>
      <name val="Arial Narrow"/>
      <family val="2"/>
    </font>
    <font>
      <sz val="11"/>
      <name val="Arial Narrow"/>
      <family val="2"/>
    </font>
    <font>
      <sz val="10"/>
      <name val="Arial Narrow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horizontal="center" vertical="top"/>
    </xf>
    <xf numFmtId="0" fontId="2" fillId="0" borderId="0" xfId="0" applyFont="1" applyAlignment="1">
      <alignment horizontal="center" vertical="top"/>
    </xf>
    <xf numFmtId="0" fontId="3" fillId="0" borderId="1" xfId="0" applyFont="1" applyBorder="1" applyAlignment="1">
      <alignment horizontal="right" vertical="top"/>
    </xf>
    <xf numFmtId="0" fontId="4" fillId="0" borderId="2" xfId="0" applyFont="1" applyBorder="1" applyAlignment="1">
      <alignment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left" vertical="top" wrapText="1"/>
    </xf>
    <xf numFmtId="2" fontId="0" fillId="0" borderId="2" xfId="0" applyNumberFormat="1" applyBorder="1" applyAlignment="1">
      <alignment horizontal="right" vertical="top"/>
    </xf>
    <xf numFmtId="2" fontId="0" fillId="0" borderId="2" xfId="0" applyNumberFormat="1" applyBorder="1" applyAlignment="1">
      <alignment horizontal="center"/>
    </xf>
    <xf numFmtId="2" fontId="0" fillId="0" borderId="2" xfId="0" applyNumberFormat="1" applyBorder="1" applyAlignment="1">
      <alignment horizontal="right"/>
    </xf>
    <xf numFmtId="2" fontId="5" fillId="0" borderId="2" xfId="0" applyNumberFormat="1" applyFont="1" applyBorder="1" applyAlignment="1">
      <alignment horizontal="right" vertical="top"/>
    </xf>
    <xf numFmtId="0" fontId="0" fillId="0" borderId="2" xfId="0" applyBorder="1" applyAlignment="1">
      <alignment horizontal="center"/>
    </xf>
    <xf numFmtId="2" fontId="5" fillId="0" borderId="2" xfId="0" applyNumberFormat="1" applyFont="1" applyBorder="1" applyAlignment="1">
      <alignment horizontal="right"/>
    </xf>
    <xf numFmtId="0" fontId="4" fillId="0" borderId="2" xfId="0" applyFont="1" applyBorder="1" applyAlignment="1">
      <alignment horizontal="right" vertical="top" wrapText="1"/>
    </xf>
    <xf numFmtId="0" fontId="0" fillId="0" borderId="2" xfId="0" applyBorder="1"/>
    <xf numFmtId="0" fontId="4" fillId="0" borderId="2" xfId="0" applyFont="1" applyFill="1" applyBorder="1" applyAlignment="1">
      <alignment horizontal="center" vertical="top" wrapText="1"/>
    </xf>
    <xf numFmtId="0" fontId="5" fillId="0" borderId="2" xfId="0" applyFont="1" applyBorder="1" applyAlignment="1">
      <alignment horizontal="right"/>
    </xf>
    <xf numFmtId="2" fontId="0" fillId="0" borderId="2" xfId="0" applyNumberFormat="1" applyBorder="1"/>
    <xf numFmtId="2" fontId="4" fillId="0" borderId="2" xfId="0" applyNumberFormat="1" applyFont="1" applyFill="1" applyBorder="1" applyAlignment="1">
      <alignment horizontal="center" vertical="top" wrapText="1"/>
    </xf>
    <xf numFmtId="0" fontId="0" fillId="0" borderId="2" xfId="0" applyBorder="1" applyAlignment="1">
      <alignment vertical="top"/>
    </xf>
    <xf numFmtId="0" fontId="0" fillId="0" borderId="2" xfId="0" applyBorder="1" applyAlignment="1">
      <alignment horizontal="center" vertical="top"/>
    </xf>
    <xf numFmtId="2" fontId="1" fillId="0" borderId="2" xfId="0" applyNumberFormat="1" applyFont="1" applyBorder="1" applyAlignment="1">
      <alignment horizontal="right" vertical="top"/>
    </xf>
    <xf numFmtId="0" fontId="0" fillId="0" borderId="0" xfId="0" applyBorder="1"/>
    <xf numFmtId="0" fontId="0" fillId="0" borderId="0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62"/>
  <sheetViews>
    <sheetView tabSelected="1" workbookViewId="0">
      <selection sqref="A1:M62"/>
    </sheetView>
  </sheetViews>
  <sheetFormatPr defaultRowHeight="15"/>
  <sheetData>
    <row r="1" spans="1:1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ht="16.5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ht="16.5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ht="25.5">
      <c r="A4" s="4" t="s">
        <v>3</v>
      </c>
      <c r="B4" s="5"/>
      <c r="C4" s="4" t="s">
        <v>4</v>
      </c>
      <c r="D4" s="4" t="s">
        <v>5</v>
      </c>
      <c r="E4" s="4" t="s">
        <v>6</v>
      </c>
      <c r="F4" s="4" t="s">
        <v>7</v>
      </c>
      <c r="G4" s="4" t="s">
        <v>8</v>
      </c>
      <c r="H4" s="4" t="s">
        <v>9</v>
      </c>
      <c r="I4" s="4" t="s">
        <v>10</v>
      </c>
      <c r="J4" s="4" t="s">
        <v>11</v>
      </c>
      <c r="K4" s="4" t="s">
        <v>12</v>
      </c>
      <c r="L4" s="4" t="s">
        <v>13</v>
      </c>
    </row>
    <row r="5" spans="1:12" ht="25.5">
      <c r="A5" s="6" t="s">
        <v>14</v>
      </c>
      <c r="B5" s="5" t="s">
        <v>15</v>
      </c>
      <c r="C5" s="7">
        <v>2.95</v>
      </c>
      <c r="D5" s="7">
        <v>9.4</v>
      </c>
      <c r="E5" s="7">
        <v>9.15</v>
      </c>
      <c r="F5" s="7">
        <v>8</v>
      </c>
      <c r="G5" s="7"/>
      <c r="H5" s="7"/>
      <c r="I5" s="7"/>
      <c r="J5" s="7"/>
      <c r="K5" s="7"/>
      <c r="L5" s="7">
        <f>SUM(C5:K5)</f>
        <v>29.5</v>
      </c>
    </row>
    <row r="6" spans="1:12">
      <c r="A6" s="6"/>
      <c r="B6" s="5" t="s">
        <v>16</v>
      </c>
      <c r="C6" s="7">
        <v>11.9</v>
      </c>
      <c r="D6" s="7">
        <v>38.35</v>
      </c>
      <c r="E6" s="7">
        <v>36.950000000000003</v>
      </c>
      <c r="F6" s="7">
        <v>32.119999999999997</v>
      </c>
      <c r="G6" s="7"/>
      <c r="H6" s="7"/>
      <c r="I6" s="7"/>
      <c r="J6" s="7"/>
      <c r="K6" s="7"/>
      <c r="L6" s="7">
        <f>SUM(C6:K6)</f>
        <v>119.32</v>
      </c>
    </row>
    <row r="7" spans="1:12">
      <c r="A7" s="8"/>
      <c r="B7" s="8" t="s">
        <v>17</v>
      </c>
      <c r="C7" s="9">
        <f>C6/C5</f>
        <v>4.0338983050847457</v>
      </c>
      <c r="D7" s="9">
        <f>D6/D5</f>
        <v>4.0797872340425529</v>
      </c>
      <c r="E7" s="9">
        <f>E6/E5</f>
        <v>4.0382513661202184</v>
      </c>
      <c r="F7" s="9">
        <f>F6/F5</f>
        <v>4.0149999999999997</v>
      </c>
      <c r="G7" s="9"/>
      <c r="H7" s="9"/>
      <c r="I7" s="9"/>
      <c r="J7" s="9"/>
      <c r="K7" s="9"/>
      <c r="L7" s="9">
        <f>L6/L5</f>
        <v>4.0447457627118641</v>
      </c>
    </row>
    <row r="8" spans="1:12">
      <c r="A8" s="6" t="s">
        <v>18</v>
      </c>
      <c r="B8" s="5" t="s">
        <v>15</v>
      </c>
      <c r="C8" s="10">
        <v>33.090000000000003</v>
      </c>
      <c r="D8" s="10">
        <v>29.58</v>
      </c>
      <c r="E8" s="10">
        <v>21.53</v>
      </c>
      <c r="F8" s="10">
        <v>21.86</v>
      </c>
      <c r="G8" s="10"/>
      <c r="H8" s="10"/>
      <c r="I8" s="10"/>
      <c r="J8" s="10"/>
      <c r="K8" s="10"/>
      <c r="L8" s="10">
        <f>SUM(C8:K8)</f>
        <v>106.06</v>
      </c>
    </row>
    <row r="9" spans="1:12">
      <c r="A9" s="6" t="s">
        <v>19</v>
      </c>
      <c r="B9" s="5" t="s">
        <v>16</v>
      </c>
      <c r="C9" s="10">
        <v>75.099999999999994</v>
      </c>
      <c r="D9" s="10">
        <v>68.12</v>
      </c>
      <c r="E9" s="10">
        <v>48.37</v>
      </c>
      <c r="F9" s="10">
        <v>50.23</v>
      </c>
      <c r="G9" s="10"/>
      <c r="H9" s="10"/>
      <c r="I9" s="10"/>
      <c r="J9" s="10"/>
      <c r="K9" s="10"/>
      <c r="L9" s="10">
        <f>SUM(C9:K9)</f>
        <v>241.82</v>
      </c>
    </row>
    <row r="10" spans="1:12">
      <c r="A10" s="11"/>
      <c r="B10" s="11" t="s">
        <v>17</v>
      </c>
      <c r="C10" s="12">
        <f>C9/C8</f>
        <v>2.2695678452704739</v>
      </c>
      <c r="D10" s="12">
        <f>D9/D8</f>
        <v>2.30290736984449</v>
      </c>
      <c r="E10" s="12">
        <f>E9/E8</f>
        <v>2.2466326056665116</v>
      </c>
      <c r="F10" s="12">
        <f>F9/F8</f>
        <v>2.2978042086001831</v>
      </c>
      <c r="G10" s="12"/>
      <c r="H10" s="12"/>
      <c r="I10" s="12"/>
      <c r="J10" s="12"/>
      <c r="K10" s="12"/>
      <c r="L10" s="12">
        <f>L9/L8</f>
        <v>2.2800301716009805</v>
      </c>
    </row>
    <row r="11" spans="1:12">
      <c r="A11" s="6" t="s">
        <v>20</v>
      </c>
      <c r="B11" s="5" t="s">
        <v>15</v>
      </c>
      <c r="C11" s="10"/>
      <c r="D11" s="10"/>
      <c r="E11" s="10"/>
      <c r="F11" s="10"/>
      <c r="G11" s="10">
        <v>8.91</v>
      </c>
      <c r="H11" s="10">
        <v>27.62</v>
      </c>
      <c r="I11" s="10">
        <v>25.4</v>
      </c>
      <c r="J11" s="10">
        <v>8.92</v>
      </c>
      <c r="K11" s="10">
        <v>7.97</v>
      </c>
      <c r="L11" s="10">
        <f>SUM(G11:K11)</f>
        <v>78.819999999999993</v>
      </c>
    </row>
    <row r="12" spans="1:12">
      <c r="A12" s="13" t="s">
        <v>19</v>
      </c>
      <c r="B12" s="5" t="s">
        <v>16</v>
      </c>
      <c r="C12" s="10"/>
      <c r="D12" s="10"/>
      <c r="E12" s="10"/>
      <c r="F12" s="10"/>
      <c r="G12" s="10">
        <v>14.26</v>
      </c>
      <c r="H12" s="10">
        <v>44.29</v>
      </c>
      <c r="I12" s="10">
        <v>38.74</v>
      </c>
      <c r="J12" s="10">
        <v>14.27</v>
      </c>
      <c r="K12" s="10">
        <v>13.29</v>
      </c>
      <c r="L12" s="10">
        <f>SUM(G12:K12)</f>
        <v>124.85</v>
      </c>
    </row>
    <row r="13" spans="1:12">
      <c r="A13" s="14"/>
      <c r="B13" s="15" t="s">
        <v>17</v>
      </c>
      <c r="C13" s="16"/>
      <c r="D13" s="16"/>
      <c r="E13" s="16"/>
      <c r="F13" s="16"/>
      <c r="G13" s="12">
        <f t="shared" ref="G13:L13" si="0">G12/G11</f>
        <v>1.6004489337822672</v>
      </c>
      <c r="H13" s="12">
        <f t="shared" si="0"/>
        <v>1.6035481535119478</v>
      </c>
      <c r="I13" s="12">
        <f t="shared" si="0"/>
        <v>1.525196850393701</v>
      </c>
      <c r="J13" s="12">
        <f t="shared" si="0"/>
        <v>1.5997757847533631</v>
      </c>
      <c r="K13" s="12">
        <f t="shared" si="0"/>
        <v>1.6675031367628608</v>
      </c>
      <c r="L13" s="12">
        <f t="shared" si="0"/>
        <v>1.5839888353209846</v>
      </c>
    </row>
    <row r="14" spans="1:12">
      <c r="A14" s="6" t="s">
        <v>21</v>
      </c>
      <c r="B14" s="5" t="s">
        <v>15</v>
      </c>
      <c r="C14" s="10"/>
      <c r="D14" s="10"/>
      <c r="E14" s="10"/>
      <c r="F14" s="10"/>
      <c r="G14" s="10">
        <v>1.1200000000000001</v>
      </c>
      <c r="H14" s="10">
        <v>1.5</v>
      </c>
      <c r="I14" s="10">
        <v>2.0499999999999998</v>
      </c>
      <c r="J14" s="10">
        <v>3.18</v>
      </c>
      <c r="K14" s="10">
        <v>2.15</v>
      </c>
      <c r="L14" s="10">
        <f>SUM(G14:K14)</f>
        <v>10</v>
      </c>
    </row>
    <row r="15" spans="1:12">
      <c r="A15" s="13"/>
      <c r="B15" s="5" t="s">
        <v>16</v>
      </c>
      <c r="C15" s="10"/>
      <c r="D15" s="10"/>
      <c r="E15" s="10"/>
      <c r="F15" s="10"/>
      <c r="G15" s="10">
        <v>1.76</v>
      </c>
      <c r="H15" s="10">
        <v>2.59</v>
      </c>
      <c r="I15" s="10">
        <v>3.23</v>
      </c>
      <c r="J15" s="10">
        <v>5.15</v>
      </c>
      <c r="K15" s="10">
        <v>3.26</v>
      </c>
      <c r="L15" s="10">
        <f>SUM(G15:K15)</f>
        <v>15.99</v>
      </c>
    </row>
    <row r="16" spans="1:12">
      <c r="A16" s="14"/>
      <c r="B16" s="15" t="s">
        <v>17</v>
      </c>
      <c r="C16" s="16"/>
      <c r="D16" s="16"/>
      <c r="E16" s="16"/>
      <c r="F16" s="16"/>
      <c r="G16" s="12">
        <f t="shared" ref="G16:L16" si="1">G15/G14</f>
        <v>1.5714285714285714</v>
      </c>
      <c r="H16" s="12">
        <f t="shared" si="1"/>
        <v>1.7266666666666666</v>
      </c>
      <c r="I16" s="12">
        <f t="shared" si="1"/>
        <v>1.575609756097561</v>
      </c>
      <c r="J16" s="12">
        <f t="shared" si="1"/>
        <v>1.6194968553459119</v>
      </c>
      <c r="K16" s="12">
        <f t="shared" si="1"/>
        <v>1.5162790697674418</v>
      </c>
      <c r="L16" s="12">
        <f t="shared" si="1"/>
        <v>1.599</v>
      </c>
    </row>
    <row r="17" spans="1:12" ht="25.5">
      <c r="A17" s="6" t="s">
        <v>22</v>
      </c>
      <c r="B17" s="5" t="s">
        <v>15</v>
      </c>
      <c r="C17" s="10">
        <f>C8+C11+C14</f>
        <v>33.090000000000003</v>
      </c>
      <c r="D17" s="10">
        <f t="shared" ref="D17:L18" si="2">D8+D11+D14</f>
        <v>29.58</v>
      </c>
      <c r="E17" s="10">
        <f t="shared" si="2"/>
        <v>21.53</v>
      </c>
      <c r="F17" s="10">
        <f t="shared" si="2"/>
        <v>21.86</v>
      </c>
      <c r="G17" s="10">
        <f t="shared" si="2"/>
        <v>10.030000000000001</v>
      </c>
      <c r="H17" s="10">
        <f t="shared" si="2"/>
        <v>29.12</v>
      </c>
      <c r="I17" s="10">
        <f t="shared" si="2"/>
        <v>27.45</v>
      </c>
      <c r="J17" s="10">
        <f t="shared" si="2"/>
        <v>12.1</v>
      </c>
      <c r="K17" s="10">
        <f t="shared" si="2"/>
        <v>10.119999999999999</v>
      </c>
      <c r="L17" s="10">
        <f t="shared" si="2"/>
        <v>194.88</v>
      </c>
    </row>
    <row r="18" spans="1:12">
      <c r="A18" s="14"/>
      <c r="B18" s="5" t="s">
        <v>16</v>
      </c>
      <c r="C18" s="10">
        <f>C9+C12+C15</f>
        <v>75.099999999999994</v>
      </c>
      <c r="D18" s="10">
        <f t="shared" si="2"/>
        <v>68.12</v>
      </c>
      <c r="E18" s="10">
        <f t="shared" si="2"/>
        <v>48.37</v>
      </c>
      <c r="F18" s="10">
        <f t="shared" si="2"/>
        <v>50.23</v>
      </c>
      <c r="G18" s="10">
        <f t="shared" si="2"/>
        <v>16.02</v>
      </c>
      <c r="H18" s="10">
        <f t="shared" si="2"/>
        <v>46.879999999999995</v>
      </c>
      <c r="I18" s="10">
        <f t="shared" si="2"/>
        <v>41.97</v>
      </c>
      <c r="J18" s="10">
        <f t="shared" si="2"/>
        <v>19.420000000000002</v>
      </c>
      <c r="K18" s="10">
        <f t="shared" si="2"/>
        <v>16.549999999999997</v>
      </c>
      <c r="L18" s="10">
        <f t="shared" si="2"/>
        <v>382.65999999999997</v>
      </c>
    </row>
    <row r="19" spans="1:12">
      <c r="A19" s="17"/>
      <c r="B19" s="18" t="s">
        <v>17</v>
      </c>
      <c r="C19" s="12">
        <f t="shared" ref="C19:L19" si="3">C18/C17</f>
        <v>2.2695678452704739</v>
      </c>
      <c r="D19" s="12">
        <f t="shared" si="3"/>
        <v>2.30290736984449</v>
      </c>
      <c r="E19" s="12">
        <f t="shared" si="3"/>
        <v>2.2466326056665116</v>
      </c>
      <c r="F19" s="12">
        <f t="shared" si="3"/>
        <v>2.2978042086001831</v>
      </c>
      <c r="G19" s="12">
        <f t="shared" si="3"/>
        <v>1.5972083748753736</v>
      </c>
      <c r="H19" s="12">
        <f t="shared" si="3"/>
        <v>1.6098901098901097</v>
      </c>
      <c r="I19" s="12">
        <f t="shared" si="3"/>
        <v>1.5289617486338798</v>
      </c>
      <c r="J19" s="12">
        <f t="shared" si="3"/>
        <v>1.6049586776859506</v>
      </c>
      <c r="K19" s="12">
        <f t="shared" si="3"/>
        <v>1.635375494071146</v>
      </c>
      <c r="L19" s="12">
        <f t="shared" si="3"/>
        <v>1.9635673234811164</v>
      </c>
    </row>
    <row r="20" spans="1:12">
      <c r="A20" s="4" t="s">
        <v>23</v>
      </c>
      <c r="B20" s="5" t="s">
        <v>15</v>
      </c>
      <c r="C20" s="12">
        <f>C5+C17</f>
        <v>36.040000000000006</v>
      </c>
      <c r="D20" s="12">
        <f t="shared" ref="D20:L21" si="4">D5+D17</f>
        <v>38.979999999999997</v>
      </c>
      <c r="E20" s="12">
        <f t="shared" si="4"/>
        <v>30.68</v>
      </c>
      <c r="F20" s="12">
        <f t="shared" si="4"/>
        <v>29.86</v>
      </c>
      <c r="G20" s="12">
        <f t="shared" si="4"/>
        <v>10.030000000000001</v>
      </c>
      <c r="H20" s="12">
        <f t="shared" si="4"/>
        <v>29.12</v>
      </c>
      <c r="I20" s="12">
        <f t="shared" si="4"/>
        <v>27.45</v>
      </c>
      <c r="J20" s="12">
        <f t="shared" si="4"/>
        <v>12.1</v>
      </c>
      <c r="K20" s="12">
        <f t="shared" si="4"/>
        <v>10.119999999999999</v>
      </c>
      <c r="L20" s="12">
        <f t="shared" si="4"/>
        <v>224.38</v>
      </c>
    </row>
    <row r="21" spans="1:12">
      <c r="A21" s="14"/>
      <c r="B21" s="5" t="s">
        <v>16</v>
      </c>
      <c r="C21" s="12">
        <f>C6+C18</f>
        <v>87</v>
      </c>
      <c r="D21" s="12">
        <f t="shared" si="4"/>
        <v>106.47</v>
      </c>
      <c r="E21" s="12">
        <f t="shared" si="4"/>
        <v>85.32</v>
      </c>
      <c r="F21" s="12">
        <f t="shared" si="4"/>
        <v>82.35</v>
      </c>
      <c r="G21" s="12">
        <f t="shared" si="4"/>
        <v>16.02</v>
      </c>
      <c r="H21" s="12">
        <f t="shared" si="4"/>
        <v>46.879999999999995</v>
      </c>
      <c r="I21" s="12">
        <f t="shared" si="4"/>
        <v>41.97</v>
      </c>
      <c r="J21" s="12">
        <f t="shared" si="4"/>
        <v>19.420000000000002</v>
      </c>
      <c r="K21" s="12">
        <f t="shared" si="4"/>
        <v>16.549999999999997</v>
      </c>
      <c r="L21" s="12">
        <f>L6+L18</f>
        <v>501.97999999999996</v>
      </c>
    </row>
    <row r="22" spans="1:12">
      <c r="A22" s="14"/>
      <c r="B22" s="15" t="s">
        <v>17</v>
      </c>
      <c r="C22" s="12">
        <f t="shared" ref="C22:L22" si="5">C21/C20</f>
        <v>2.4139844617092114</v>
      </c>
      <c r="D22" s="12">
        <f t="shared" si="5"/>
        <v>2.7314007183170861</v>
      </c>
      <c r="E22" s="12">
        <f t="shared" si="5"/>
        <v>2.7809647979139505</v>
      </c>
      <c r="F22" s="12">
        <f t="shared" si="5"/>
        <v>2.7578700602813129</v>
      </c>
      <c r="G22" s="12">
        <f t="shared" si="5"/>
        <v>1.5972083748753736</v>
      </c>
      <c r="H22" s="12">
        <f t="shared" si="5"/>
        <v>1.6098901098901097</v>
      </c>
      <c r="I22" s="12">
        <f t="shared" si="5"/>
        <v>1.5289617486338798</v>
      </c>
      <c r="J22" s="12">
        <f t="shared" si="5"/>
        <v>1.6049586776859506</v>
      </c>
      <c r="K22" s="12">
        <f t="shared" si="5"/>
        <v>1.635375494071146</v>
      </c>
      <c r="L22" s="12">
        <f t="shared" si="5"/>
        <v>2.2371869150548176</v>
      </c>
    </row>
    <row r="23" spans="1:12" ht="25.5">
      <c r="A23" s="6" t="s">
        <v>24</v>
      </c>
      <c r="B23" s="5" t="s">
        <v>15</v>
      </c>
      <c r="C23" s="10">
        <v>0.57999999999999996</v>
      </c>
      <c r="D23" s="10">
        <v>0.6</v>
      </c>
      <c r="E23" s="10">
        <v>1.45</v>
      </c>
      <c r="F23" s="10">
        <v>0.92</v>
      </c>
      <c r="G23" s="10">
        <v>2.95</v>
      </c>
      <c r="H23" s="10">
        <v>5.38</v>
      </c>
      <c r="I23" s="10">
        <v>1.9</v>
      </c>
      <c r="J23" s="10">
        <v>3.87</v>
      </c>
      <c r="K23" s="10">
        <v>1.94</v>
      </c>
      <c r="L23" s="10">
        <f>SUM(C23:K23)</f>
        <v>19.59</v>
      </c>
    </row>
    <row r="24" spans="1:12">
      <c r="A24" s="13" t="s">
        <v>19</v>
      </c>
      <c r="B24" s="5" t="s">
        <v>16</v>
      </c>
      <c r="C24" s="10">
        <v>1.35</v>
      </c>
      <c r="D24" s="10">
        <v>1.41</v>
      </c>
      <c r="E24" s="10">
        <v>3.15</v>
      </c>
      <c r="F24" s="10">
        <v>2.1</v>
      </c>
      <c r="G24" s="10">
        <v>6.39</v>
      </c>
      <c r="H24" s="10">
        <v>12.15</v>
      </c>
      <c r="I24" s="10">
        <v>4.25</v>
      </c>
      <c r="J24" s="10">
        <v>8.39</v>
      </c>
      <c r="K24" s="10">
        <v>4.16</v>
      </c>
      <c r="L24" s="10">
        <f>SUM(C24:K24)</f>
        <v>43.349999999999994</v>
      </c>
    </row>
    <row r="25" spans="1:12">
      <c r="A25" s="14"/>
      <c r="B25" s="11" t="s">
        <v>17</v>
      </c>
      <c r="C25" s="12">
        <f t="shared" ref="C25:L25" si="6">C24/C23</f>
        <v>2.327586206896552</v>
      </c>
      <c r="D25" s="12">
        <f t="shared" si="6"/>
        <v>2.35</v>
      </c>
      <c r="E25" s="12">
        <f t="shared" si="6"/>
        <v>2.1724137931034484</v>
      </c>
      <c r="F25" s="12">
        <f t="shared" si="6"/>
        <v>2.2826086956521738</v>
      </c>
      <c r="G25" s="12">
        <f t="shared" si="6"/>
        <v>2.1661016949152541</v>
      </c>
      <c r="H25" s="12">
        <f t="shared" si="6"/>
        <v>2.2583643122676582</v>
      </c>
      <c r="I25" s="12">
        <f t="shared" si="6"/>
        <v>2.236842105263158</v>
      </c>
      <c r="J25" s="12">
        <f t="shared" si="6"/>
        <v>2.1679586563307494</v>
      </c>
      <c r="K25" s="12">
        <f t="shared" si="6"/>
        <v>2.1443298969072164</v>
      </c>
      <c r="L25" s="12">
        <f t="shared" si="6"/>
        <v>2.2128637059724348</v>
      </c>
    </row>
    <row r="26" spans="1:12">
      <c r="A26" s="6" t="s">
        <v>25</v>
      </c>
      <c r="B26" s="5" t="s">
        <v>15</v>
      </c>
      <c r="C26" s="10">
        <v>0.65</v>
      </c>
      <c r="D26" s="10">
        <v>0.66</v>
      </c>
      <c r="E26" s="10">
        <v>0.65</v>
      </c>
      <c r="F26" s="10">
        <v>0.69</v>
      </c>
      <c r="G26" s="10">
        <v>0.75</v>
      </c>
      <c r="H26" s="10">
        <v>0.84</v>
      </c>
      <c r="I26" s="10">
        <v>0.85</v>
      </c>
      <c r="J26" s="10">
        <v>0.88</v>
      </c>
      <c r="K26" s="10">
        <v>0.63</v>
      </c>
      <c r="L26" s="10">
        <f>SUM(C26:K26)</f>
        <v>6.6</v>
      </c>
    </row>
    <row r="27" spans="1:12">
      <c r="A27" s="13" t="s">
        <v>19</v>
      </c>
      <c r="B27" s="5" t="s">
        <v>16</v>
      </c>
      <c r="C27" s="10">
        <v>1.52</v>
      </c>
      <c r="D27" s="10">
        <v>1.53</v>
      </c>
      <c r="E27" s="10">
        <v>1.45</v>
      </c>
      <c r="F27" s="10">
        <v>1.6</v>
      </c>
      <c r="G27" s="10">
        <v>1.75</v>
      </c>
      <c r="H27" s="10">
        <v>1.98</v>
      </c>
      <c r="I27" s="10">
        <v>2</v>
      </c>
      <c r="J27" s="10">
        <v>2.02</v>
      </c>
      <c r="K27" s="10">
        <v>1.55</v>
      </c>
      <c r="L27" s="10">
        <f>SUM(C27:K27)</f>
        <v>15.4</v>
      </c>
    </row>
    <row r="28" spans="1:12">
      <c r="A28" s="14"/>
      <c r="B28" s="11" t="s">
        <v>17</v>
      </c>
      <c r="C28" s="12">
        <f t="shared" ref="C28:L28" si="7">C27/C26</f>
        <v>2.3384615384615386</v>
      </c>
      <c r="D28" s="12">
        <f t="shared" si="7"/>
        <v>2.3181818181818179</v>
      </c>
      <c r="E28" s="12">
        <f t="shared" si="7"/>
        <v>2.2307692307692308</v>
      </c>
      <c r="F28" s="12">
        <f t="shared" si="7"/>
        <v>2.3188405797101455</v>
      </c>
      <c r="G28" s="12">
        <f t="shared" si="7"/>
        <v>2.3333333333333335</v>
      </c>
      <c r="H28" s="12">
        <f t="shared" si="7"/>
        <v>2.3571428571428572</v>
      </c>
      <c r="I28" s="12">
        <f t="shared" si="7"/>
        <v>2.3529411764705883</v>
      </c>
      <c r="J28" s="12">
        <f t="shared" si="7"/>
        <v>2.2954545454545454</v>
      </c>
      <c r="K28" s="12">
        <f t="shared" si="7"/>
        <v>2.4603174603174605</v>
      </c>
      <c r="L28" s="12">
        <f t="shared" si="7"/>
        <v>2.3333333333333335</v>
      </c>
    </row>
    <row r="29" spans="1:12">
      <c r="A29" s="6" t="s">
        <v>26</v>
      </c>
      <c r="B29" s="5" t="s">
        <v>15</v>
      </c>
      <c r="C29" s="10">
        <f>SUM(C23,C26)</f>
        <v>1.23</v>
      </c>
      <c r="D29" s="10">
        <f t="shared" ref="D29:L29" si="8">SUM(D23,D26)</f>
        <v>1.26</v>
      </c>
      <c r="E29" s="10">
        <f t="shared" si="8"/>
        <v>2.1</v>
      </c>
      <c r="F29" s="10">
        <f t="shared" si="8"/>
        <v>1.6099999999999999</v>
      </c>
      <c r="G29" s="10">
        <f t="shared" si="8"/>
        <v>3.7</v>
      </c>
      <c r="H29" s="10">
        <f t="shared" si="8"/>
        <v>6.22</v>
      </c>
      <c r="I29" s="10">
        <f t="shared" si="8"/>
        <v>2.75</v>
      </c>
      <c r="J29" s="10">
        <f t="shared" si="8"/>
        <v>4.75</v>
      </c>
      <c r="K29" s="10">
        <f t="shared" si="8"/>
        <v>2.57</v>
      </c>
      <c r="L29" s="10">
        <f t="shared" si="8"/>
        <v>26.189999999999998</v>
      </c>
    </row>
    <row r="30" spans="1:12">
      <c r="A30" s="13" t="s">
        <v>19</v>
      </c>
      <c r="B30" s="5" t="s">
        <v>16</v>
      </c>
      <c r="C30" s="10">
        <f>SUM(C24,C27,)</f>
        <v>2.87</v>
      </c>
      <c r="D30" s="10">
        <f t="shared" ref="D30:L30" si="9">SUM(D24,D27,)</f>
        <v>2.94</v>
      </c>
      <c r="E30" s="10">
        <f t="shared" si="9"/>
        <v>4.5999999999999996</v>
      </c>
      <c r="F30" s="10">
        <f t="shared" si="9"/>
        <v>3.7</v>
      </c>
      <c r="G30" s="10">
        <f t="shared" si="9"/>
        <v>8.14</v>
      </c>
      <c r="H30" s="10">
        <f t="shared" si="9"/>
        <v>14.13</v>
      </c>
      <c r="I30" s="10">
        <f t="shared" si="9"/>
        <v>6.25</v>
      </c>
      <c r="J30" s="10">
        <f t="shared" si="9"/>
        <v>10.41</v>
      </c>
      <c r="K30" s="10">
        <f t="shared" si="9"/>
        <v>5.71</v>
      </c>
      <c r="L30" s="10">
        <f t="shared" si="9"/>
        <v>58.749999999999993</v>
      </c>
    </row>
    <row r="31" spans="1:12">
      <c r="A31" s="14"/>
      <c r="B31" s="11" t="s">
        <v>17</v>
      </c>
      <c r="C31" s="12">
        <f t="shared" ref="C31:L31" si="10">C30/C29</f>
        <v>2.3333333333333335</v>
      </c>
      <c r="D31" s="12">
        <f t="shared" si="10"/>
        <v>2.3333333333333335</v>
      </c>
      <c r="E31" s="12">
        <f t="shared" si="10"/>
        <v>2.1904761904761902</v>
      </c>
      <c r="F31" s="12">
        <f t="shared" si="10"/>
        <v>2.298136645962733</v>
      </c>
      <c r="G31" s="12">
        <f t="shared" si="10"/>
        <v>2.2000000000000002</v>
      </c>
      <c r="H31" s="12">
        <f t="shared" si="10"/>
        <v>2.271704180064309</v>
      </c>
      <c r="I31" s="12">
        <f t="shared" si="10"/>
        <v>2.2727272727272729</v>
      </c>
      <c r="J31" s="12">
        <f t="shared" si="10"/>
        <v>2.1915789473684213</v>
      </c>
      <c r="K31" s="12">
        <f t="shared" si="10"/>
        <v>2.2217898832684826</v>
      </c>
      <c r="L31" s="12">
        <f t="shared" si="10"/>
        <v>2.2432226040473462</v>
      </c>
    </row>
    <row r="32" spans="1:12">
      <c r="A32" s="6" t="s">
        <v>27</v>
      </c>
      <c r="B32" s="5" t="s">
        <v>15</v>
      </c>
      <c r="C32" s="10">
        <v>0.26</v>
      </c>
      <c r="D32" s="10">
        <v>0.25</v>
      </c>
      <c r="E32" s="10">
        <v>0.38</v>
      </c>
      <c r="F32" s="10">
        <v>0.28999999999999998</v>
      </c>
      <c r="G32" s="10"/>
      <c r="H32" s="10">
        <v>0.45</v>
      </c>
      <c r="I32" s="10"/>
      <c r="J32" s="10">
        <v>0.53</v>
      </c>
      <c r="K32" s="10"/>
      <c r="L32" s="10">
        <f>SUM(C32:K32)</f>
        <v>2.16</v>
      </c>
    </row>
    <row r="33" spans="1:12">
      <c r="A33" s="13" t="s">
        <v>19</v>
      </c>
      <c r="B33" s="5" t="s">
        <v>16</v>
      </c>
      <c r="C33" s="10">
        <v>0.73</v>
      </c>
      <c r="D33" s="10">
        <v>0.71</v>
      </c>
      <c r="E33" s="10">
        <v>0.99</v>
      </c>
      <c r="F33" s="10">
        <v>0.73</v>
      </c>
      <c r="G33" s="10"/>
      <c r="H33" s="10">
        <v>1.1000000000000001</v>
      </c>
      <c r="I33" s="10"/>
      <c r="J33" s="10">
        <v>1.36</v>
      </c>
      <c r="K33" s="10"/>
      <c r="L33" s="10">
        <f>SUM(C33:K33)</f>
        <v>5.62</v>
      </c>
    </row>
    <row r="34" spans="1:12">
      <c r="A34" s="14"/>
      <c r="B34" s="11" t="s">
        <v>17</v>
      </c>
      <c r="C34" s="12">
        <f>C33/C32</f>
        <v>2.8076923076923075</v>
      </c>
      <c r="D34" s="12">
        <f>D33/D32</f>
        <v>2.84</v>
      </c>
      <c r="E34" s="12">
        <f>E33/E32</f>
        <v>2.6052631578947367</v>
      </c>
      <c r="F34" s="12">
        <f>F33/F32</f>
        <v>2.5172413793103448</v>
      </c>
      <c r="G34" s="12"/>
      <c r="H34" s="12">
        <f>H33/H32</f>
        <v>2.4444444444444446</v>
      </c>
      <c r="I34" s="12"/>
      <c r="J34" s="12">
        <f>J33/J32</f>
        <v>2.5660377358490565</v>
      </c>
      <c r="K34" s="12"/>
      <c r="L34" s="12">
        <f>L33/L32</f>
        <v>2.6018518518518516</v>
      </c>
    </row>
    <row r="35" spans="1:12" ht="25.5">
      <c r="A35" s="4" t="s">
        <v>28</v>
      </c>
      <c r="B35" s="5" t="s">
        <v>15</v>
      </c>
      <c r="C35" s="10">
        <v>0.3</v>
      </c>
      <c r="D35" s="10">
        <v>0.31</v>
      </c>
      <c r="E35" s="10">
        <v>0.49</v>
      </c>
      <c r="F35" s="10">
        <v>0.56000000000000005</v>
      </c>
      <c r="G35" s="10">
        <v>0.88</v>
      </c>
      <c r="H35" s="10">
        <v>0.82</v>
      </c>
      <c r="I35" s="10">
        <v>0.47</v>
      </c>
      <c r="J35" s="10">
        <v>0.51</v>
      </c>
      <c r="K35" s="10">
        <v>0.54</v>
      </c>
      <c r="L35" s="10">
        <f>SUM(C35:K35)</f>
        <v>4.88</v>
      </c>
    </row>
    <row r="36" spans="1:12">
      <c r="A36" s="4" t="s">
        <v>19</v>
      </c>
      <c r="B36" s="5" t="s">
        <v>16</v>
      </c>
      <c r="C36" s="10">
        <v>0.34</v>
      </c>
      <c r="D36" s="10">
        <v>0.35</v>
      </c>
      <c r="E36" s="10">
        <v>0.54</v>
      </c>
      <c r="F36" s="10">
        <v>0.64</v>
      </c>
      <c r="G36" s="10">
        <v>0.94</v>
      </c>
      <c r="H36" s="10">
        <v>0.92</v>
      </c>
      <c r="I36" s="10">
        <v>0.5</v>
      </c>
      <c r="J36" s="10">
        <v>0.55000000000000004</v>
      </c>
      <c r="K36" s="10">
        <v>0.59</v>
      </c>
      <c r="L36" s="10">
        <f>SUM(C36:K36)</f>
        <v>5.37</v>
      </c>
    </row>
    <row r="37" spans="1:12">
      <c r="A37" s="14"/>
      <c r="B37" s="11" t="s">
        <v>17</v>
      </c>
      <c r="C37" s="12">
        <f t="shared" ref="C37:L37" si="11">C36/C35</f>
        <v>1.1333333333333335</v>
      </c>
      <c r="D37" s="12">
        <f t="shared" si="11"/>
        <v>1.129032258064516</v>
      </c>
      <c r="E37" s="12">
        <f t="shared" si="11"/>
        <v>1.1020408163265307</v>
      </c>
      <c r="F37" s="12">
        <f t="shared" si="11"/>
        <v>1.1428571428571428</v>
      </c>
      <c r="G37" s="12">
        <f t="shared" si="11"/>
        <v>1.0681818181818181</v>
      </c>
      <c r="H37" s="12">
        <f t="shared" si="11"/>
        <v>1.1219512195121952</v>
      </c>
      <c r="I37" s="12">
        <f t="shared" si="11"/>
        <v>1.0638297872340425</v>
      </c>
      <c r="J37" s="12">
        <f t="shared" si="11"/>
        <v>1.0784313725490198</v>
      </c>
      <c r="K37" s="12">
        <f t="shared" si="11"/>
        <v>1.0925925925925926</v>
      </c>
      <c r="L37" s="12">
        <f t="shared" si="11"/>
        <v>1.1004098360655739</v>
      </c>
    </row>
    <row r="38" spans="1:12">
      <c r="A38" s="6" t="s">
        <v>29</v>
      </c>
      <c r="B38" s="5" t="s">
        <v>15</v>
      </c>
      <c r="C38" s="10">
        <v>3.33</v>
      </c>
      <c r="D38" s="10">
        <v>3.24</v>
      </c>
      <c r="E38" s="10">
        <v>3.8</v>
      </c>
      <c r="F38" s="10">
        <v>4.25</v>
      </c>
      <c r="G38" s="10">
        <v>1.79</v>
      </c>
      <c r="H38" s="10">
        <v>1.8</v>
      </c>
      <c r="I38" s="10">
        <v>2.36</v>
      </c>
      <c r="J38" s="10">
        <v>2.06</v>
      </c>
      <c r="K38" s="10">
        <v>2.71</v>
      </c>
      <c r="L38" s="10">
        <f>SUM(C38:K38)</f>
        <v>25.34</v>
      </c>
    </row>
    <row r="39" spans="1:12">
      <c r="A39" s="13" t="s">
        <v>19</v>
      </c>
      <c r="B39" s="5" t="s">
        <v>16</v>
      </c>
      <c r="C39" s="10">
        <v>3.23</v>
      </c>
      <c r="D39" s="10">
        <v>3.05</v>
      </c>
      <c r="E39" s="10">
        <v>3.51</v>
      </c>
      <c r="F39" s="10">
        <v>3.9</v>
      </c>
      <c r="G39" s="10">
        <v>1.66</v>
      </c>
      <c r="H39" s="10">
        <v>1.68</v>
      </c>
      <c r="I39" s="10">
        <v>2.14</v>
      </c>
      <c r="J39" s="10">
        <v>1.78</v>
      </c>
      <c r="K39" s="10">
        <v>2.4300000000000002</v>
      </c>
      <c r="L39" s="10">
        <f>SUM(C39:K39)</f>
        <v>23.380000000000003</v>
      </c>
    </row>
    <row r="40" spans="1:12">
      <c r="A40" s="14"/>
      <c r="B40" s="11" t="s">
        <v>17</v>
      </c>
      <c r="C40" s="12">
        <v>0.96</v>
      </c>
      <c r="D40" s="12">
        <f t="shared" ref="D40:L40" si="12">D39/D38</f>
        <v>0.94135802469135788</v>
      </c>
      <c r="E40" s="12">
        <f t="shared" si="12"/>
        <v>0.92368421052631577</v>
      </c>
      <c r="F40" s="12">
        <f t="shared" si="12"/>
        <v>0.91764705882352937</v>
      </c>
      <c r="G40" s="12">
        <f t="shared" si="12"/>
        <v>0.92737430167597756</v>
      </c>
      <c r="H40" s="12">
        <f t="shared" si="12"/>
        <v>0.93333333333333324</v>
      </c>
      <c r="I40" s="12">
        <f t="shared" si="12"/>
        <v>0.90677966101694929</v>
      </c>
      <c r="J40" s="12">
        <f t="shared" si="12"/>
        <v>0.86407766990291257</v>
      </c>
      <c r="K40" s="12">
        <f t="shared" si="12"/>
        <v>0.89667896678966796</v>
      </c>
      <c r="L40" s="12">
        <f t="shared" si="12"/>
        <v>0.92265193370165755</v>
      </c>
    </row>
    <row r="41" spans="1:12">
      <c r="A41" s="6" t="s">
        <v>30</v>
      </c>
      <c r="B41" s="5" t="s">
        <v>15</v>
      </c>
      <c r="C41" s="10">
        <f>SUM(C35,C38)</f>
        <v>3.63</v>
      </c>
      <c r="D41" s="10">
        <f t="shared" ref="D41:K41" si="13">SUM(D35,D38)</f>
        <v>3.5500000000000003</v>
      </c>
      <c r="E41" s="10">
        <f t="shared" si="13"/>
        <v>4.29</v>
      </c>
      <c r="F41" s="10">
        <f t="shared" si="13"/>
        <v>4.8100000000000005</v>
      </c>
      <c r="G41" s="10">
        <f t="shared" si="13"/>
        <v>2.67</v>
      </c>
      <c r="H41" s="10">
        <f t="shared" si="13"/>
        <v>2.62</v>
      </c>
      <c r="I41" s="10">
        <f t="shared" si="13"/>
        <v>2.83</v>
      </c>
      <c r="J41" s="10">
        <f t="shared" si="13"/>
        <v>2.5700000000000003</v>
      </c>
      <c r="K41" s="10">
        <f t="shared" si="13"/>
        <v>3.25</v>
      </c>
      <c r="L41" s="10">
        <f>SUM(L35,L38)</f>
        <v>30.22</v>
      </c>
    </row>
    <row r="42" spans="1:12">
      <c r="A42" s="13" t="s">
        <v>19</v>
      </c>
      <c r="B42" s="5" t="s">
        <v>16</v>
      </c>
      <c r="C42" s="10">
        <f>SUM(C36,C39)</f>
        <v>3.57</v>
      </c>
      <c r="D42" s="10">
        <f>SUM(D36,D39)</f>
        <v>3.4</v>
      </c>
      <c r="E42" s="10">
        <f>SUM(E36,E39)</f>
        <v>4.05</v>
      </c>
      <c r="F42" s="10">
        <f>SUM(F36,F39,)</f>
        <v>4.54</v>
      </c>
      <c r="G42" s="10">
        <f>SUM(G36,G39)</f>
        <v>2.5999999999999996</v>
      </c>
      <c r="H42" s="10">
        <f>SUM(H36,H39)</f>
        <v>2.6</v>
      </c>
      <c r="I42" s="10">
        <f>SUM(I36,I39)</f>
        <v>2.64</v>
      </c>
      <c r="J42" s="10">
        <f>SUM(J36,J39)</f>
        <v>2.33</v>
      </c>
      <c r="K42" s="10">
        <f>SUM(K36,K39)</f>
        <v>3.02</v>
      </c>
      <c r="L42" s="10">
        <f>SUM(C42:K42)</f>
        <v>28.749999999999996</v>
      </c>
    </row>
    <row r="43" spans="1:12">
      <c r="A43" s="14"/>
      <c r="B43" s="11" t="s">
        <v>17</v>
      </c>
      <c r="C43" s="12">
        <f t="shared" ref="C43:L43" si="14">C42/C41</f>
        <v>0.98347107438016523</v>
      </c>
      <c r="D43" s="12">
        <f t="shared" si="14"/>
        <v>0.95774647887323938</v>
      </c>
      <c r="E43" s="12">
        <f t="shared" si="14"/>
        <v>0.94405594405594395</v>
      </c>
      <c r="F43" s="12">
        <f t="shared" si="14"/>
        <v>0.94386694386694381</v>
      </c>
      <c r="G43" s="12">
        <f t="shared" si="14"/>
        <v>0.97378277153558046</v>
      </c>
      <c r="H43" s="12">
        <f t="shared" si="14"/>
        <v>0.99236641221374045</v>
      </c>
      <c r="I43" s="12">
        <f t="shared" si="14"/>
        <v>0.93286219081272082</v>
      </c>
      <c r="J43" s="12">
        <f t="shared" si="14"/>
        <v>0.90661478599221779</v>
      </c>
      <c r="K43" s="12">
        <f t="shared" si="14"/>
        <v>0.92923076923076919</v>
      </c>
      <c r="L43" s="12">
        <f t="shared" si="14"/>
        <v>0.9513567174056915</v>
      </c>
    </row>
    <row r="44" spans="1:12" ht="25.5">
      <c r="A44" s="6" t="s">
        <v>31</v>
      </c>
      <c r="B44" s="5" t="s">
        <v>15</v>
      </c>
      <c r="C44" s="10">
        <v>1.07</v>
      </c>
      <c r="D44" s="10">
        <v>1.1100000000000001</v>
      </c>
      <c r="E44" s="10">
        <v>1.3</v>
      </c>
      <c r="F44" s="10">
        <v>1.1100000000000001</v>
      </c>
      <c r="G44" s="10">
        <v>0.7</v>
      </c>
      <c r="H44" s="10">
        <v>0.77</v>
      </c>
      <c r="I44" s="10">
        <v>0.84</v>
      </c>
      <c r="J44" s="10">
        <v>0.73</v>
      </c>
      <c r="K44" s="10">
        <v>0.79</v>
      </c>
      <c r="L44" s="10">
        <f>SUM(C44:K44)</f>
        <v>8.4200000000000017</v>
      </c>
    </row>
    <row r="45" spans="1:12">
      <c r="A45" s="13" t="s">
        <v>19</v>
      </c>
      <c r="B45" s="5" t="s">
        <v>16</v>
      </c>
      <c r="C45" s="10">
        <v>0.99</v>
      </c>
      <c r="D45" s="10">
        <v>1.02</v>
      </c>
      <c r="E45" s="10">
        <v>1.05</v>
      </c>
      <c r="F45" s="10">
        <v>1</v>
      </c>
      <c r="G45" s="10">
        <v>0.6</v>
      </c>
      <c r="H45" s="10">
        <v>0.63</v>
      </c>
      <c r="I45" s="10">
        <v>0.71</v>
      </c>
      <c r="J45" s="10">
        <v>0.61</v>
      </c>
      <c r="K45" s="10">
        <v>0.55000000000000004</v>
      </c>
      <c r="L45" s="10">
        <f>SUM(C45:K45)</f>
        <v>7.1599999999999993</v>
      </c>
    </row>
    <row r="46" spans="1:12">
      <c r="A46" s="14"/>
      <c r="B46" s="11" t="s">
        <v>17</v>
      </c>
      <c r="C46" s="12">
        <f t="shared" ref="C46:L46" si="15">C45/C44</f>
        <v>0.92523364485981308</v>
      </c>
      <c r="D46" s="12">
        <f t="shared" si="15"/>
        <v>0.91891891891891886</v>
      </c>
      <c r="E46" s="12">
        <f t="shared" si="15"/>
        <v>0.80769230769230771</v>
      </c>
      <c r="F46" s="12">
        <f t="shared" si="15"/>
        <v>0.9009009009009008</v>
      </c>
      <c r="G46" s="12">
        <f t="shared" si="15"/>
        <v>0.85714285714285721</v>
      </c>
      <c r="H46" s="12">
        <f t="shared" si="15"/>
        <v>0.81818181818181812</v>
      </c>
      <c r="I46" s="12">
        <f t="shared" si="15"/>
        <v>0.84523809523809523</v>
      </c>
      <c r="J46" s="12">
        <f t="shared" si="15"/>
        <v>0.83561643835616439</v>
      </c>
      <c r="K46" s="12">
        <f t="shared" si="15"/>
        <v>0.69620253164556967</v>
      </c>
      <c r="L46" s="12">
        <f t="shared" si="15"/>
        <v>0.85035629453681683</v>
      </c>
    </row>
    <row r="47" spans="1:12" ht="25.5">
      <c r="A47" s="6" t="s">
        <v>32</v>
      </c>
      <c r="B47" s="5" t="s">
        <v>15</v>
      </c>
      <c r="C47" s="10">
        <v>3.05</v>
      </c>
      <c r="D47" s="10">
        <v>2.61</v>
      </c>
      <c r="E47" s="10">
        <v>3.73</v>
      </c>
      <c r="F47" s="10">
        <v>5.34</v>
      </c>
      <c r="G47" s="10">
        <v>2.42</v>
      </c>
      <c r="H47" s="10">
        <v>2.46</v>
      </c>
      <c r="I47" s="10">
        <v>2.4300000000000002</v>
      </c>
      <c r="J47" s="10">
        <v>2.57</v>
      </c>
      <c r="K47" s="10">
        <v>3.66</v>
      </c>
      <c r="L47" s="10">
        <f>SUM(C47:K47)</f>
        <v>28.27</v>
      </c>
    </row>
    <row r="48" spans="1:12">
      <c r="A48" s="13" t="s">
        <v>19</v>
      </c>
      <c r="B48" s="5" t="s">
        <v>16</v>
      </c>
      <c r="C48" s="10">
        <v>2.78</v>
      </c>
      <c r="D48" s="10">
        <v>2.35</v>
      </c>
      <c r="E48" s="10">
        <v>3.3</v>
      </c>
      <c r="F48" s="10">
        <v>4.5199999999999996</v>
      </c>
      <c r="G48" s="10">
        <v>2.12</v>
      </c>
      <c r="H48" s="10">
        <v>2.13</v>
      </c>
      <c r="I48" s="10">
        <v>2.12</v>
      </c>
      <c r="J48" s="10">
        <v>2.15</v>
      </c>
      <c r="K48" s="10">
        <v>3.05</v>
      </c>
      <c r="L48" s="10">
        <f>SUM(C48:K48)</f>
        <v>24.52</v>
      </c>
    </row>
    <row r="49" spans="1:12">
      <c r="A49" s="14"/>
      <c r="B49" s="11" t="s">
        <v>17</v>
      </c>
      <c r="C49" s="12">
        <f t="shared" ref="C49:L49" si="16">C48/C47</f>
        <v>0.91147540983606556</v>
      </c>
      <c r="D49" s="12">
        <f t="shared" si="16"/>
        <v>0.90038314176245215</v>
      </c>
      <c r="E49" s="12">
        <f t="shared" si="16"/>
        <v>0.88471849865951735</v>
      </c>
      <c r="F49" s="12">
        <f t="shared" si="16"/>
        <v>0.84644194756554303</v>
      </c>
      <c r="G49" s="12">
        <f t="shared" si="16"/>
        <v>0.87603305785123975</v>
      </c>
      <c r="H49" s="12">
        <f t="shared" si="16"/>
        <v>0.86585365853658536</v>
      </c>
      <c r="I49" s="12">
        <f t="shared" si="16"/>
        <v>0.87242798353909468</v>
      </c>
      <c r="J49" s="12">
        <f t="shared" si="16"/>
        <v>0.83657587548638135</v>
      </c>
      <c r="K49" s="12">
        <f t="shared" si="16"/>
        <v>0.83333333333333326</v>
      </c>
      <c r="L49" s="12">
        <f t="shared" si="16"/>
        <v>0.86735054828440039</v>
      </c>
    </row>
    <row r="50" spans="1:12" ht="25.5">
      <c r="A50" s="6" t="s">
        <v>33</v>
      </c>
      <c r="B50" s="5" t="s">
        <v>15</v>
      </c>
      <c r="C50" s="10">
        <f>SUM(C44,C47)</f>
        <v>4.12</v>
      </c>
      <c r="D50" s="10">
        <f t="shared" ref="D50:L51" si="17">SUM(D44,D47)</f>
        <v>3.7199999999999998</v>
      </c>
      <c r="E50" s="10">
        <f t="shared" si="17"/>
        <v>5.03</v>
      </c>
      <c r="F50" s="10">
        <f t="shared" si="17"/>
        <v>6.45</v>
      </c>
      <c r="G50" s="10">
        <f t="shared" si="17"/>
        <v>3.12</v>
      </c>
      <c r="H50" s="10">
        <f t="shared" si="17"/>
        <v>3.23</v>
      </c>
      <c r="I50" s="10">
        <f t="shared" si="17"/>
        <v>3.27</v>
      </c>
      <c r="J50" s="10">
        <f t="shared" si="17"/>
        <v>3.3</v>
      </c>
      <c r="K50" s="10">
        <f t="shared" si="17"/>
        <v>4.45</v>
      </c>
      <c r="L50" s="10">
        <f t="shared" si="17"/>
        <v>36.69</v>
      </c>
    </row>
    <row r="51" spans="1:12">
      <c r="A51" s="13" t="s">
        <v>34</v>
      </c>
      <c r="B51" s="5" t="s">
        <v>16</v>
      </c>
      <c r="C51" s="10">
        <f>SUM(C45,C48)</f>
        <v>3.7699999999999996</v>
      </c>
      <c r="D51" s="10">
        <f t="shared" si="17"/>
        <v>3.37</v>
      </c>
      <c r="E51" s="10">
        <f t="shared" si="17"/>
        <v>4.3499999999999996</v>
      </c>
      <c r="F51" s="10">
        <f t="shared" si="17"/>
        <v>5.52</v>
      </c>
      <c r="G51" s="10">
        <f t="shared" si="17"/>
        <v>2.72</v>
      </c>
      <c r="H51" s="10">
        <f t="shared" si="17"/>
        <v>2.76</v>
      </c>
      <c r="I51" s="10">
        <f t="shared" si="17"/>
        <v>2.83</v>
      </c>
      <c r="J51" s="10">
        <f t="shared" si="17"/>
        <v>2.76</v>
      </c>
      <c r="K51" s="10">
        <f t="shared" si="17"/>
        <v>3.5999999999999996</v>
      </c>
      <c r="L51" s="10">
        <f t="shared" si="17"/>
        <v>31.68</v>
      </c>
    </row>
    <row r="52" spans="1:12">
      <c r="A52" s="14"/>
      <c r="B52" s="11" t="s">
        <v>17</v>
      </c>
      <c r="C52" s="12">
        <f t="shared" ref="C52:L52" si="18">C51/C50</f>
        <v>0.91504854368932032</v>
      </c>
      <c r="D52" s="12">
        <f t="shared" si="18"/>
        <v>0.90591397849462374</v>
      </c>
      <c r="E52" s="12">
        <f t="shared" si="18"/>
        <v>0.86481113320079517</v>
      </c>
      <c r="F52" s="12">
        <f t="shared" si="18"/>
        <v>0.85581395348837197</v>
      </c>
      <c r="G52" s="12">
        <f t="shared" si="18"/>
        <v>0.87179487179487181</v>
      </c>
      <c r="H52" s="12">
        <f t="shared" si="18"/>
        <v>0.85448916408668729</v>
      </c>
      <c r="I52" s="12">
        <f t="shared" si="18"/>
        <v>0.86544342507645267</v>
      </c>
      <c r="J52" s="12">
        <f t="shared" si="18"/>
        <v>0.83636363636363631</v>
      </c>
      <c r="K52" s="12">
        <f t="shared" si="18"/>
        <v>0.80898876404494369</v>
      </c>
      <c r="L52" s="12">
        <f t="shared" si="18"/>
        <v>0.86345053147996731</v>
      </c>
    </row>
    <row r="53" spans="1:12">
      <c r="A53" s="6" t="s">
        <v>35</v>
      </c>
      <c r="B53" s="5" t="s">
        <v>15</v>
      </c>
      <c r="C53" s="10">
        <v>0.63</v>
      </c>
      <c r="D53" s="10">
        <v>0.89</v>
      </c>
      <c r="E53" s="10">
        <v>1.46</v>
      </c>
      <c r="F53" s="10">
        <v>1.76</v>
      </c>
      <c r="G53" s="10">
        <v>0.26</v>
      </c>
      <c r="H53" s="10">
        <v>0.24</v>
      </c>
      <c r="I53" s="10">
        <v>0.21</v>
      </c>
      <c r="J53" s="10">
        <v>0.23</v>
      </c>
      <c r="K53" s="10">
        <v>0.17</v>
      </c>
      <c r="L53" s="10">
        <f>SUM(C53:K53)</f>
        <v>5.8500000000000005</v>
      </c>
    </row>
    <row r="54" spans="1:12">
      <c r="A54" s="13" t="s">
        <v>19</v>
      </c>
      <c r="B54" s="5" t="s">
        <v>16</v>
      </c>
      <c r="C54" s="10">
        <v>37</v>
      </c>
      <c r="D54" s="10">
        <v>51</v>
      </c>
      <c r="E54" s="10">
        <v>86.01</v>
      </c>
      <c r="F54" s="10">
        <v>103</v>
      </c>
      <c r="G54" s="10">
        <v>14.63</v>
      </c>
      <c r="H54" s="10">
        <v>13.6</v>
      </c>
      <c r="I54" s="10">
        <v>11.91</v>
      </c>
      <c r="J54" s="10">
        <v>13.11</v>
      </c>
      <c r="K54" s="10">
        <v>9.0500000000000007</v>
      </c>
      <c r="L54" s="10">
        <f>SUM(C54:K54)</f>
        <v>339.31000000000006</v>
      </c>
    </row>
    <row r="55" spans="1:12">
      <c r="A55" s="14"/>
      <c r="B55" s="11" t="s">
        <v>17</v>
      </c>
      <c r="C55" s="12">
        <f t="shared" ref="C55:L55" si="19">C54/C53</f>
        <v>58.730158730158728</v>
      </c>
      <c r="D55" s="12">
        <f t="shared" si="19"/>
        <v>57.303370786516851</v>
      </c>
      <c r="E55" s="12">
        <f t="shared" si="19"/>
        <v>58.910958904109592</v>
      </c>
      <c r="F55" s="12">
        <f t="shared" si="19"/>
        <v>58.522727272727273</v>
      </c>
      <c r="G55" s="12">
        <f t="shared" si="19"/>
        <v>56.269230769230774</v>
      </c>
      <c r="H55" s="12">
        <f t="shared" si="19"/>
        <v>56.666666666666664</v>
      </c>
      <c r="I55" s="12">
        <f t="shared" si="19"/>
        <v>56.714285714285715</v>
      </c>
      <c r="J55" s="12">
        <f t="shared" si="19"/>
        <v>56.999999999999993</v>
      </c>
      <c r="K55" s="12">
        <f t="shared" si="19"/>
        <v>53.235294117647058</v>
      </c>
      <c r="L55" s="12">
        <f t="shared" si="19"/>
        <v>58.001709401709405</v>
      </c>
    </row>
    <row r="56" spans="1:12">
      <c r="A56" s="6" t="s">
        <v>36</v>
      </c>
      <c r="B56" s="5" t="s">
        <v>15</v>
      </c>
      <c r="C56" s="10">
        <v>1.1100000000000001</v>
      </c>
      <c r="D56" s="10">
        <v>1.2</v>
      </c>
      <c r="E56" s="10">
        <v>2.2999999999999998</v>
      </c>
      <c r="F56" s="10">
        <v>2.41</v>
      </c>
      <c r="G56" s="10">
        <v>1.68</v>
      </c>
      <c r="H56" s="10">
        <v>1.78</v>
      </c>
      <c r="I56" s="10">
        <v>2.06</v>
      </c>
      <c r="J56" s="10">
        <v>1.19</v>
      </c>
      <c r="K56" s="10">
        <v>1.07</v>
      </c>
      <c r="L56" s="10">
        <f>SUM(C56:K56)</f>
        <v>14.799999999999999</v>
      </c>
    </row>
    <row r="57" spans="1:12">
      <c r="A57" s="13" t="s">
        <v>34</v>
      </c>
      <c r="B57" s="5" t="s">
        <v>16</v>
      </c>
      <c r="C57" s="10">
        <v>9.4</v>
      </c>
      <c r="D57" s="10">
        <v>10.31</v>
      </c>
      <c r="E57" s="10">
        <v>19.75</v>
      </c>
      <c r="F57" s="10">
        <v>20.29</v>
      </c>
      <c r="G57" s="10">
        <v>14.42</v>
      </c>
      <c r="H57" s="10">
        <v>14.87</v>
      </c>
      <c r="I57" s="10">
        <v>17.14</v>
      </c>
      <c r="J57" s="10">
        <v>10.42</v>
      </c>
      <c r="K57" s="10">
        <v>8.82</v>
      </c>
      <c r="L57" s="10">
        <f>SUM(C57:K57)</f>
        <v>125.42000000000002</v>
      </c>
    </row>
    <row r="58" spans="1:12">
      <c r="A58" s="14"/>
      <c r="B58" s="11" t="s">
        <v>17</v>
      </c>
      <c r="C58" s="12">
        <f t="shared" ref="C58:L58" si="20">C57/C56</f>
        <v>8.4684684684684672</v>
      </c>
      <c r="D58" s="12">
        <f t="shared" si="20"/>
        <v>8.5916666666666668</v>
      </c>
      <c r="E58" s="12">
        <f t="shared" si="20"/>
        <v>8.5869565217391308</v>
      </c>
      <c r="F58" s="12">
        <f t="shared" si="20"/>
        <v>8.4190871369294591</v>
      </c>
      <c r="G58" s="12">
        <f t="shared" si="20"/>
        <v>8.5833333333333339</v>
      </c>
      <c r="H58" s="12">
        <f t="shared" si="20"/>
        <v>8.3539325842696623</v>
      </c>
      <c r="I58" s="12">
        <f t="shared" si="20"/>
        <v>8.3203883495145625</v>
      </c>
      <c r="J58" s="12">
        <f t="shared" si="20"/>
        <v>8.7563025210084042</v>
      </c>
      <c r="K58" s="12">
        <f t="shared" si="20"/>
        <v>8.2429906542056077</v>
      </c>
      <c r="L58" s="12">
        <f t="shared" si="20"/>
        <v>8.4743243243243267</v>
      </c>
    </row>
    <row r="59" spans="1:12">
      <c r="A59" s="19" t="s">
        <v>37</v>
      </c>
      <c r="B59" s="20"/>
      <c r="C59" s="21">
        <f>SUM(C17,C23,C35,C44,C53)</f>
        <v>35.67</v>
      </c>
      <c r="D59" s="21">
        <f t="shared" ref="D59:L59" si="21">SUM(D17,D23,D35,D44,D53)</f>
        <v>32.489999999999995</v>
      </c>
      <c r="E59" s="21">
        <f t="shared" si="21"/>
        <v>26.23</v>
      </c>
      <c r="F59" s="21">
        <f t="shared" si="21"/>
        <v>26.21</v>
      </c>
      <c r="G59" s="21">
        <f t="shared" si="21"/>
        <v>14.82</v>
      </c>
      <c r="H59" s="21">
        <f t="shared" si="21"/>
        <v>36.330000000000005</v>
      </c>
      <c r="I59" s="21">
        <f t="shared" si="21"/>
        <v>30.869999999999997</v>
      </c>
      <c r="J59" s="21">
        <f t="shared" si="21"/>
        <v>17.440000000000001</v>
      </c>
      <c r="K59" s="21">
        <f t="shared" si="21"/>
        <v>13.559999999999997</v>
      </c>
      <c r="L59" s="21">
        <f t="shared" si="21"/>
        <v>233.61999999999998</v>
      </c>
    </row>
    <row r="60" spans="1:12">
      <c r="A60" s="19" t="s">
        <v>38</v>
      </c>
      <c r="B60" s="20"/>
      <c r="C60" s="21">
        <f>SUM(C20,C29,C32,C41,C50,C53,C56)</f>
        <v>47.02</v>
      </c>
      <c r="D60" s="21">
        <f t="shared" ref="D60:L60" si="22">SUM(D20,D29,D32,D41,D50,D53,D56)</f>
        <v>49.849999999999994</v>
      </c>
      <c r="E60" s="21">
        <f t="shared" si="22"/>
        <v>46.24</v>
      </c>
      <c r="F60" s="21">
        <f t="shared" si="22"/>
        <v>47.19</v>
      </c>
      <c r="G60" s="21">
        <f t="shared" si="22"/>
        <v>21.46</v>
      </c>
      <c r="H60" s="21">
        <f t="shared" si="22"/>
        <v>43.660000000000004</v>
      </c>
      <c r="I60" s="21">
        <f t="shared" si="22"/>
        <v>38.570000000000007</v>
      </c>
      <c r="J60" s="21">
        <f t="shared" si="22"/>
        <v>24.670000000000005</v>
      </c>
      <c r="K60" s="21">
        <f t="shared" si="22"/>
        <v>21.630000000000003</v>
      </c>
      <c r="L60" s="21">
        <f t="shared" si="22"/>
        <v>340.29</v>
      </c>
    </row>
    <row r="61" spans="1:12">
      <c r="A61" s="19" t="s">
        <v>39</v>
      </c>
      <c r="B61" s="20"/>
      <c r="C61" s="21">
        <f t="shared" ref="C61:L61" si="23">(C60/C59)*100</f>
        <v>131.81945612559574</v>
      </c>
      <c r="D61" s="21">
        <f t="shared" si="23"/>
        <v>153.43182517697753</v>
      </c>
      <c r="E61" s="21">
        <f t="shared" si="23"/>
        <v>176.28669462447579</v>
      </c>
      <c r="F61" s="21">
        <f t="shared" si="23"/>
        <v>180.04578405188857</v>
      </c>
      <c r="G61" s="21">
        <f t="shared" si="23"/>
        <v>144.80431848852902</v>
      </c>
      <c r="H61" s="21">
        <f t="shared" si="23"/>
        <v>120.17616295072942</v>
      </c>
      <c r="I61" s="21">
        <f t="shared" si="23"/>
        <v>124.94331065759641</v>
      </c>
      <c r="J61" s="21">
        <f t="shared" si="23"/>
        <v>141.45642201834866</v>
      </c>
      <c r="K61" s="21">
        <f t="shared" si="23"/>
        <v>159.51327433628325</v>
      </c>
      <c r="L61" s="21">
        <f t="shared" si="23"/>
        <v>145.65961818337473</v>
      </c>
    </row>
    <row r="62" spans="1:12">
      <c r="A62" s="22"/>
      <c r="B62" s="23"/>
      <c r="C62" s="22"/>
      <c r="D62" s="22"/>
      <c r="E62" s="22"/>
      <c r="F62" s="22"/>
      <c r="G62" s="22"/>
      <c r="H62" s="22"/>
      <c r="I62" s="22"/>
      <c r="J62" s="22"/>
      <c r="K62" s="22"/>
      <c r="L62" s="22"/>
    </row>
  </sheetData>
  <mergeCells count="3">
    <mergeCell ref="A1:L1"/>
    <mergeCell ref="A2:L2"/>
    <mergeCell ref="A3:L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2018-10-11T04:31:22Z</dcterms:created>
  <dcterms:modified xsi:type="dcterms:W3CDTF">2018-10-11T04:31:49Z</dcterms:modified>
</cp:coreProperties>
</file>